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bertoecn/Desktop/"/>
    </mc:Choice>
  </mc:AlternateContent>
  <xr:revisionPtr revIDLastSave="0" documentId="13_ncr:1_{59C3A3C2-F067-2943-9846-8BE63B1F57AF}" xr6:coauthVersionLast="36" xr6:coauthVersionMax="36" xr10:uidLastSave="{00000000-0000-0000-0000-000000000000}"/>
  <bookViews>
    <workbookView xWindow="0" yWindow="500" windowWidth="28800" windowHeight="15360" xr2:uid="{00000000-000D-0000-FFFF-FFFF00000000}"/>
  </bookViews>
  <sheets>
    <sheet name="Calculadora Peak Week" sheetId="1" r:id="rId1"/>
  </sheets>
  <definedNames>
    <definedName name="_xlnm.Print_Area" localSheetId="0">'Calculadora Peak Week'!$A$1:$J$24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  <c r="C24" i="1" l="1"/>
  <c r="D24" i="1" s="1"/>
  <c r="E24" i="1" s="1"/>
  <c r="F24" i="1" s="1"/>
  <c r="G24" i="1" s="1"/>
  <c r="H24" i="1" s="1"/>
  <c r="I24" i="1" s="1"/>
  <c r="J24" i="1" l="1"/>
  <c r="I11" i="1"/>
  <c r="J11" i="1" s="1"/>
  <c r="C22" i="1"/>
  <c r="D22" i="1" s="1"/>
  <c r="E22" i="1" s="1"/>
  <c r="F22" i="1" s="1"/>
  <c r="G22" i="1" s="1"/>
  <c r="H22" i="1" s="1"/>
  <c r="I22" i="1" s="1"/>
  <c r="C21" i="1"/>
  <c r="D21" i="1" s="1"/>
  <c r="E21" i="1" s="1"/>
  <c r="F21" i="1" s="1"/>
  <c r="G21" i="1" s="1"/>
  <c r="H21" i="1" s="1"/>
  <c r="I21" i="1" s="1"/>
  <c r="I10" i="1"/>
  <c r="I9" i="1"/>
  <c r="J8" i="1"/>
  <c r="J7" i="1"/>
  <c r="J6" i="1"/>
  <c r="C23" i="1" l="1"/>
  <c r="D20" i="1"/>
  <c r="J22" i="1"/>
  <c r="K22" i="1" s="1"/>
  <c r="D23" i="1" l="1"/>
  <c r="E20" i="1"/>
  <c r="F20" i="1" s="1"/>
  <c r="G20" i="1" s="1"/>
  <c r="H20" i="1" s="1"/>
  <c r="I20" i="1" s="1"/>
  <c r="J21" i="1"/>
  <c r="K21" i="1" s="1"/>
  <c r="J20" i="1" l="1"/>
  <c r="K20" i="1" s="1"/>
  <c r="E23" i="1"/>
  <c r="F23" i="1" l="1"/>
  <c r="G23" i="1" l="1"/>
  <c r="I23" i="1" l="1"/>
  <c r="H23" i="1"/>
  <c r="J2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Escuela Culturismo Natural</author>
  </authors>
  <commentList>
    <comment ref="A19" authorId="0" shapeId="0" xr:uid="{00000000-0006-0000-0000-000001000000}">
      <text>
        <r>
          <rPr>
            <sz val="10"/>
            <color rgb="FF000000"/>
            <rFont val="Tahoma"/>
            <family val="2"/>
          </rPr>
          <t xml:space="preserve">Este % marca la velocidad de subida de cada MACRO dia tras dia. 
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Si queremos mantener estatico poner CERO.
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Si queremos que baje, poner % NEGATIVO</t>
        </r>
      </text>
    </comment>
    <comment ref="B19" authorId="0" shapeId="0" xr:uid="{00000000-0006-0000-0000-000002000000}">
      <text>
        <r>
          <rPr>
            <sz val="10"/>
            <color rgb="FF000000"/>
            <rFont val="Tahoma"/>
            <family val="2"/>
          </rPr>
          <t xml:space="preserve">Este % marca el deficit inicial con respecto al PROMEDIO indicado previamente. 
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Si no se quiere generar ningun decifit de salida, hay que marcar 100% 
</t>
        </r>
        <r>
          <rPr>
            <sz val="10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<sst xmlns="http://schemas.openxmlformats.org/spreadsheetml/2006/main" count="38" uniqueCount="35">
  <si>
    <t>LUNES</t>
  </si>
  <si>
    <t>MARTES</t>
  </si>
  <si>
    <t>MIERCOLES</t>
  </si>
  <si>
    <t>JUEVES</t>
  </si>
  <si>
    <t>VIERNES</t>
  </si>
  <si>
    <t>SABADO</t>
  </si>
  <si>
    <t>DOMINGO</t>
  </si>
  <si>
    <t>PROMEDIO</t>
  </si>
  <si>
    <t>CARBOS</t>
  </si>
  <si>
    <t>MEDIA</t>
  </si>
  <si>
    <t>ACTUAL</t>
  </si>
  <si>
    <t>GRASA</t>
  </si>
  <si>
    <t>PROTES</t>
  </si>
  <si>
    <t>KCAL</t>
  </si>
  <si>
    <t>MACROS</t>
  </si>
  <si>
    <t>gramos</t>
  </si>
  <si>
    <t>kg peso</t>
  </si>
  <si>
    <t xml:space="preserve">Ritmo </t>
  </si>
  <si>
    <t>Subida</t>
  </si>
  <si>
    <t xml:space="preserve">GAP </t>
  </si>
  <si>
    <t>Inicial</t>
  </si>
  <si>
    <t>AGUA</t>
  </si>
  <si>
    <t>SAL</t>
  </si>
  <si>
    <t>PROGRESSIVE LINEAR LOAD</t>
  </si>
  <si>
    <r>
      <t>PESO</t>
    </r>
    <r>
      <rPr>
        <b/>
        <sz val="8"/>
        <color theme="1"/>
        <rFont val="Century Gothic"/>
        <family val="1"/>
      </rPr>
      <t xml:space="preserve"> ( kg ) </t>
    </r>
  </si>
  <si>
    <t>PASOS</t>
  </si>
  <si>
    <t>SUEÑO</t>
  </si>
  <si>
    <t>CONSTRUCCION METABOLICA</t>
  </si>
  <si>
    <t>%</t>
  </si>
  <si>
    <t>Actual</t>
  </si>
  <si>
    <t>Recomendado</t>
  </si>
  <si>
    <t xml:space="preserve">8 h </t>
  </si>
  <si>
    <t>PESO ESPERADO</t>
  </si>
  <si>
    <t>gr / kg</t>
  </si>
  <si>
    <t>gr variación diaria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</si>
</sst>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>
    <font>
      <sz val="12"/>
      <color theme="1"/>
      <name val="Calibri"/>
      <family val="2"/>
      <scheme val="minor"/>
    </font>
    <font>
      <sz val="12"/>
      <color theme="1"/>
      <name val="Century Gothic"/>
      <family val="1"/>
    </font>
    <font>
      <b/>
      <sz val="12"/>
      <color theme="1"/>
      <name val="Century Gothic"/>
      <family val="1"/>
    </font>
    <font>
      <b/>
      <sz val="20"/>
      <color theme="1"/>
      <name val="Century Gothic"/>
      <family val="1"/>
    </font>
    <font>
      <i/>
      <sz val="10"/>
      <color theme="1"/>
      <name val="Century Gothic"/>
      <family val="1"/>
    </font>
    <font>
      <b/>
      <i/>
      <sz val="14"/>
      <color theme="1"/>
      <name val="Century Gothic"/>
      <family val="1"/>
    </font>
    <font>
      <b/>
      <sz val="14"/>
      <color theme="0"/>
      <name val="Century Gothic"/>
      <family val="1"/>
    </font>
    <font>
      <b/>
      <i/>
      <sz val="10"/>
      <color theme="1"/>
      <name val="Century Gothic"/>
      <family val="1"/>
    </font>
    <font>
      <b/>
      <sz val="11"/>
      <color theme="1"/>
      <name val="Century Gothic"/>
      <family val="1"/>
    </font>
    <font>
      <b/>
      <i/>
      <sz val="16"/>
      <color rgb="FFC00000"/>
      <name val="Century Gothic"/>
      <family val="1"/>
    </font>
    <font>
      <sz val="16"/>
      <color rgb="FFC00000"/>
      <name val="Century Gothic"/>
      <family val="1"/>
    </font>
    <font>
      <b/>
      <sz val="16"/>
      <color theme="0"/>
      <name val="Century Gothic"/>
      <family val="1"/>
    </font>
    <font>
      <sz val="10"/>
      <color rgb="FF000000"/>
      <name val="Tahoma"/>
      <family val="2"/>
    </font>
    <font>
      <sz val="11"/>
      <color theme="1"/>
      <name val="Century Gothic"/>
      <family val="1"/>
    </font>
    <font>
      <sz val="10"/>
      <color theme="1"/>
      <name val="Century Gothic"/>
      <family val="1"/>
    </font>
    <font>
      <sz val="12"/>
      <color theme="0"/>
      <name val="Century Gothic"/>
      <family val="1"/>
    </font>
    <font>
      <i/>
      <sz val="22"/>
      <color theme="1"/>
      <name val="deadpack! demo"/>
    </font>
    <font>
      <b/>
      <sz val="26"/>
      <color theme="0"/>
      <name val="deadpack! demo"/>
    </font>
    <font>
      <b/>
      <sz val="8"/>
      <color theme="1"/>
      <name val="Century Gothic"/>
      <family val="1"/>
    </font>
    <font>
      <b/>
      <i/>
      <sz val="9"/>
      <color rgb="FFC00000"/>
      <name val="Century Gothic"/>
      <family val="1"/>
    </font>
    <font>
      <i/>
      <sz val="8"/>
      <color theme="1"/>
      <name val="Century Gothic"/>
      <family val="1"/>
    </font>
    <font>
      <b/>
      <sz val="14"/>
      <color theme="0"/>
      <name val="deadpack! demo"/>
    </font>
    <font>
      <b/>
      <sz val="10"/>
      <color theme="1"/>
      <name val="Montserrat Regular"/>
    </font>
    <font>
      <sz val="12"/>
      <color theme="1"/>
      <name val="Montserrat Regular"/>
    </font>
    <font>
      <b/>
      <sz val="8"/>
      <color theme="1"/>
      <name val="Montserrat Regular"/>
    </font>
    <font>
      <b/>
      <sz val="11"/>
      <color theme="1"/>
      <name val="Montserrat Regula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vertical="top"/>
    </xf>
    <xf numFmtId="0" fontId="3" fillId="0" borderId="0" xfId="0" applyFont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1" fontId="5" fillId="2" borderId="10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0" borderId="13" xfId="0" applyFont="1" applyBorder="1" applyAlignment="1">
      <alignment horizontal="center" vertical="top"/>
    </xf>
    <xf numFmtId="0" fontId="2" fillId="2" borderId="1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16" xfId="0" applyFont="1" applyBorder="1" applyAlignment="1" applyProtection="1">
      <alignment horizontal="center" vertical="center"/>
      <protection locked="0"/>
    </xf>
    <xf numFmtId="0" fontId="7" fillId="2" borderId="14" xfId="0" applyFont="1" applyFill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/>
      <protection locked="0"/>
    </xf>
    <xf numFmtId="1" fontId="1" fillId="2" borderId="21" xfId="0" applyNumberFormat="1" applyFont="1" applyFill="1" applyBorder="1" applyAlignment="1" applyProtection="1">
      <alignment horizontal="center" vertical="center"/>
      <protection locked="0"/>
    </xf>
    <xf numFmtId="1" fontId="1" fillId="0" borderId="2" xfId="0" applyNumberFormat="1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1" fontId="5" fillId="2" borderId="5" xfId="0" applyNumberFormat="1" applyFont="1" applyFill="1" applyBorder="1" applyAlignment="1" applyProtection="1">
      <alignment horizontal="center" vertical="center"/>
      <protection locked="0"/>
    </xf>
    <xf numFmtId="1" fontId="1" fillId="0" borderId="5" xfId="0" applyNumberFormat="1" applyFont="1" applyBorder="1" applyAlignment="1" applyProtection="1">
      <alignment horizontal="center" vertical="center"/>
      <protection locked="0"/>
    </xf>
    <xf numFmtId="1" fontId="1" fillId="0" borderId="4" xfId="0" applyNumberFormat="1" applyFont="1" applyBorder="1" applyAlignment="1" applyProtection="1">
      <alignment horizontal="center" vertical="center"/>
      <protection locked="0"/>
    </xf>
    <xf numFmtId="0" fontId="6" fillId="3" borderId="23" xfId="0" applyFont="1" applyFill="1" applyBorder="1" applyAlignment="1" applyProtection="1">
      <alignment horizontal="center" vertical="center"/>
      <protection locked="0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1" fillId="0" borderId="10" xfId="0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0" fontId="19" fillId="0" borderId="26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13" fillId="0" borderId="17" xfId="0" applyFont="1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center" vertical="center"/>
    </xf>
    <xf numFmtId="0" fontId="21" fillId="3" borderId="22" xfId="0" applyFont="1" applyFill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center" vertical="top"/>
    </xf>
    <xf numFmtId="9" fontId="23" fillId="0" borderId="0" xfId="0" applyNumberFormat="1" applyFont="1" applyAlignment="1" applyProtection="1">
      <alignment horizontal="center" vertical="center"/>
      <protection locked="0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3" fontId="14" fillId="0" borderId="0" xfId="0" applyNumberFormat="1" applyFont="1" applyAlignment="1" applyProtection="1">
      <alignment horizontal="center"/>
      <protection locked="0"/>
    </xf>
    <xf numFmtId="3" fontId="2" fillId="0" borderId="0" xfId="0" applyNumberFormat="1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164" fontId="1" fillId="0" borderId="0" xfId="0" applyNumberFormat="1" applyFont="1" applyAlignment="1" applyProtection="1">
      <alignment horizontal="center" vertical="center"/>
      <protection locked="0"/>
    </xf>
    <xf numFmtId="164" fontId="25" fillId="0" borderId="0" xfId="0" applyNumberFormat="1" applyFont="1" applyFill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164" fontId="1" fillId="2" borderId="11" xfId="0" applyNumberFormat="1" applyFont="1" applyFill="1" applyBorder="1" applyAlignment="1" applyProtection="1">
      <alignment horizontal="center" vertical="center"/>
    </xf>
    <xf numFmtId="164" fontId="1" fillId="4" borderId="11" xfId="0" applyNumberFormat="1" applyFont="1" applyFill="1" applyBorder="1" applyAlignment="1" applyProtection="1">
      <alignment horizontal="center" vertical="center"/>
    </xf>
    <xf numFmtId="164" fontId="1" fillId="4" borderId="12" xfId="0" applyNumberFormat="1" applyFont="1" applyFill="1" applyBorder="1" applyAlignment="1" applyProtection="1">
      <alignment horizontal="center" vertical="center"/>
    </xf>
    <xf numFmtId="2" fontId="1" fillId="4" borderId="11" xfId="0" applyNumberFormat="1" applyFont="1" applyFill="1" applyBorder="1" applyAlignment="1" applyProtection="1">
      <alignment horizontal="center" vertical="center"/>
    </xf>
    <xf numFmtId="2" fontId="1" fillId="4" borderId="12" xfId="0" applyNumberFormat="1" applyFont="1" applyFill="1" applyBorder="1" applyAlignment="1" applyProtection="1">
      <alignment horizontal="center" vertical="center"/>
    </xf>
    <xf numFmtId="1" fontId="15" fillId="3" borderId="32" xfId="0" applyNumberFormat="1" applyFont="1" applyFill="1" applyBorder="1" applyAlignment="1" applyProtection="1">
      <alignment horizontal="center" vertical="center"/>
    </xf>
    <xf numFmtId="0" fontId="17" fillId="3" borderId="15" xfId="0" applyFont="1" applyFill="1" applyBorder="1" applyAlignment="1">
      <alignment horizontal="center" vertical="center"/>
    </xf>
    <xf numFmtId="0" fontId="17" fillId="3" borderId="16" xfId="0" applyFont="1" applyFill="1" applyBorder="1" applyAlignment="1">
      <alignment horizontal="center" vertical="center"/>
    </xf>
    <xf numFmtId="0" fontId="17" fillId="3" borderId="17" xfId="0" applyFont="1" applyFill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9" fontId="24" fillId="0" borderId="0" xfId="0" applyNumberFormat="1" applyFont="1" applyAlignment="1" applyProtection="1">
      <alignment horizontal="center" vertical="center"/>
      <protection locked="0"/>
    </xf>
    <xf numFmtId="1" fontId="13" fillId="0" borderId="0" xfId="0" applyNumberFormat="1" applyFont="1" applyAlignment="1" applyProtection="1">
      <alignment horizontal="center" vertical="center"/>
      <protection locked="0"/>
    </xf>
    <xf numFmtId="1" fontId="13" fillId="0" borderId="33" xfId="0" applyNumberFormat="1" applyFont="1" applyBorder="1" applyAlignment="1" applyProtection="1">
      <alignment horizontal="center" vertical="center"/>
      <protection locked="0"/>
    </xf>
    <xf numFmtId="1" fontId="9" fillId="2" borderId="27" xfId="0" applyNumberFormat="1" applyFont="1" applyFill="1" applyBorder="1" applyAlignment="1" applyProtection="1">
      <alignment horizontal="center" vertical="center"/>
      <protection locked="0"/>
    </xf>
    <xf numFmtId="1" fontId="10" fillId="0" borderId="27" xfId="0" applyNumberFormat="1" applyFont="1" applyBorder="1" applyAlignment="1" applyProtection="1">
      <alignment horizontal="center" vertical="center"/>
      <protection locked="0"/>
    </xf>
    <xf numFmtId="1" fontId="10" fillId="0" borderId="28" xfId="0" applyNumberFormat="1" applyFont="1" applyBorder="1" applyAlignment="1" applyProtection="1">
      <alignment horizontal="center" vertical="center"/>
      <protection locked="0"/>
    </xf>
    <xf numFmtId="1" fontId="6" fillId="3" borderId="22" xfId="0" applyNumberFormat="1" applyFont="1" applyFill="1" applyBorder="1" applyAlignment="1" applyProtection="1">
      <alignment horizontal="center" vertical="center"/>
      <protection locked="0"/>
    </xf>
    <xf numFmtId="1" fontId="6" fillId="3" borderId="24" xfId="0" applyNumberFormat="1" applyFont="1" applyFill="1" applyBorder="1" applyAlignment="1" applyProtection="1">
      <alignment horizontal="center" vertical="center"/>
      <protection locked="0"/>
    </xf>
    <xf numFmtId="1" fontId="6" fillId="3" borderId="23" xfId="0" applyNumberFormat="1" applyFont="1" applyFill="1" applyBorder="1" applyAlignment="1" applyProtection="1">
      <alignment horizontal="center" vertical="center"/>
      <protection locked="0"/>
    </xf>
    <xf numFmtId="1" fontId="11" fillId="3" borderId="6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tif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65896</xdr:rowOff>
    </xdr:from>
    <xdr:to>
      <xdr:col>7</xdr:col>
      <xdr:colOff>26737</xdr:colOff>
      <xdr:row>15</xdr:row>
      <xdr:rowOff>107893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B07B6F-3BD9-7645-9A1B-A874256F75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3242" t="-1" r="14846" b="23211"/>
        <a:stretch/>
      </xdr:blipFill>
      <xdr:spPr>
        <a:xfrm>
          <a:off x="0" y="640738"/>
          <a:ext cx="4652211" cy="3638102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9</xdr:col>
      <xdr:colOff>195932</xdr:colOff>
      <xdr:row>16</xdr:row>
      <xdr:rowOff>59346</xdr:rowOff>
    </xdr:from>
    <xdr:to>
      <xdr:col>9</xdr:col>
      <xdr:colOff>636955</xdr:colOff>
      <xdr:row>17</xdr:row>
      <xdr:rowOff>168422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724BDE3-BE96-0A48-9981-0EE9CE82A5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02848" y="3916823"/>
          <a:ext cx="447373" cy="393936"/>
        </a:xfrm>
        <a:prstGeom prst="rect">
          <a:avLst/>
        </a:prstGeom>
      </xdr:spPr>
    </xdr:pic>
    <xdr:clientData/>
  </xdr:twoCellAnchor>
  <xdr:twoCellAnchor editAs="oneCell">
    <xdr:from>
      <xdr:col>0</xdr:col>
      <xdr:colOff>6685</xdr:colOff>
      <xdr:row>0</xdr:row>
      <xdr:rowOff>6684</xdr:rowOff>
    </xdr:from>
    <xdr:to>
      <xdr:col>1</xdr:col>
      <xdr:colOff>80211</xdr:colOff>
      <xdr:row>1</xdr:row>
      <xdr:rowOff>19568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444B0CF-128C-BE40-8EA2-CE1E1B59B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85" y="6684"/>
          <a:ext cx="581526" cy="587726"/>
        </a:xfrm>
        <a:prstGeom prst="rect">
          <a:avLst/>
        </a:prstGeom>
      </xdr:spPr>
    </xdr:pic>
    <xdr:clientData/>
  </xdr:twoCellAnchor>
  <xdr:twoCellAnchor editAs="oneCell">
    <xdr:from>
      <xdr:col>9</xdr:col>
      <xdr:colOff>118980</xdr:colOff>
      <xdr:row>0</xdr:row>
      <xdr:rowOff>0</xdr:rowOff>
    </xdr:from>
    <xdr:to>
      <xdr:col>9</xdr:col>
      <xdr:colOff>700506</xdr:colOff>
      <xdr:row>1</xdr:row>
      <xdr:rowOff>12884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C0968F8-87E4-CB49-B9BB-1C6E3C7877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34769" y="0"/>
          <a:ext cx="581526" cy="587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view="pageBreakPreview" topLeftCell="A8" zoomScale="120" zoomScaleNormal="125" zoomScaleSheetLayoutView="120" workbookViewId="0">
      <selection activeCell="G24" sqref="G24"/>
    </sheetView>
  </sheetViews>
  <sheetFormatPr baseColWidth="10" defaultColWidth="10.83203125" defaultRowHeight="16"/>
  <cols>
    <col min="1" max="2" width="6.6640625" style="1" customWidth="1"/>
    <col min="3" max="9" width="9.5" style="1" customWidth="1"/>
    <col min="10" max="10" width="11" style="1" bestFit="1" customWidth="1"/>
    <col min="11" max="11" width="4.6640625" style="1" bestFit="1" customWidth="1"/>
    <col min="12" max="12" width="19" style="40" bestFit="1" customWidth="1"/>
    <col min="13" max="16384" width="10.83203125" style="1"/>
  </cols>
  <sheetData>
    <row r="1" spans="1:10" ht="45" customHeight="1" thickBot="1">
      <c r="A1" s="55" t="s">
        <v>27</v>
      </c>
      <c r="B1" s="56"/>
      <c r="C1" s="56"/>
      <c r="D1" s="56"/>
      <c r="E1" s="56"/>
      <c r="F1" s="56"/>
      <c r="G1" s="56"/>
      <c r="H1" s="56"/>
      <c r="I1" s="56"/>
      <c r="J1" s="57"/>
    </row>
    <row r="2" spans="1:10" ht="9" customHeight="1" thickBot="1"/>
    <row r="3" spans="1:10" ht="24" customHeight="1" thickBot="1">
      <c r="H3" s="14" t="s">
        <v>24</v>
      </c>
      <c r="I3" s="15">
        <v>75</v>
      </c>
      <c r="J3" s="33" t="s">
        <v>28</v>
      </c>
    </row>
    <row r="4" spans="1:10" ht="24" customHeight="1">
      <c r="H4" s="64" t="s">
        <v>14</v>
      </c>
      <c r="I4" s="27" t="s">
        <v>9</v>
      </c>
      <c r="J4" s="28" t="s">
        <v>15</v>
      </c>
    </row>
    <row r="5" spans="1:10" ht="24" customHeight="1">
      <c r="H5" s="65"/>
      <c r="I5" s="5" t="s">
        <v>10</v>
      </c>
      <c r="J5" s="11" t="s">
        <v>16</v>
      </c>
    </row>
    <row r="6" spans="1:10" ht="24" customHeight="1">
      <c r="H6" s="12" t="s">
        <v>8</v>
      </c>
      <c r="I6" s="3">
        <v>300</v>
      </c>
      <c r="J6" s="49">
        <f>I6/I3</f>
        <v>4</v>
      </c>
    </row>
    <row r="7" spans="1:10" ht="24" customHeight="1">
      <c r="H7" s="13" t="s">
        <v>11</v>
      </c>
      <c r="I7" s="4">
        <v>30</v>
      </c>
      <c r="J7" s="50">
        <f>I7/I3</f>
        <v>0.4</v>
      </c>
    </row>
    <row r="8" spans="1:10" ht="24" customHeight="1">
      <c r="H8" s="18" t="s">
        <v>12</v>
      </c>
      <c r="I8" s="19">
        <v>175</v>
      </c>
      <c r="J8" s="51">
        <f>I8/I3</f>
        <v>2.3333333333333335</v>
      </c>
    </row>
    <row r="9" spans="1:10" ht="24" customHeight="1">
      <c r="H9" s="29" t="s">
        <v>21</v>
      </c>
      <c r="I9" s="8">
        <f>I3*J9</f>
        <v>6</v>
      </c>
      <c r="J9" s="52">
        <v>0.08</v>
      </c>
    </row>
    <row r="10" spans="1:10" ht="24" customHeight="1" thickBot="1">
      <c r="H10" s="30" t="s">
        <v>22</v>
      </c>
      <c r="I10" s="21">
        <f>I3*J10</f>
        <v>6</v>
      </c>
      <c r="J10" s="53">
        <v>0.08</v>
      </c>
    </row>
    <row r="11" spans="1:10" ht="24" customHeight="1" thickBot="1">
      <c r="H11" s="35" t="s">
        <v>13</v>
      </c>
      <c r="I11" s="26">
        <f>(I6*4)+(I7*9)+(I8*4)</f>
        <v>2170</v>
      </c>
      <c r="J11" s="54">
        <f>I11/I3</f>
        <v>28.933333333333334</v>
      </c>
    </row>
    <row r="12" spans="1:10" ht="9" customHeight="1"/>
    <row r="13" spans="1:10">
      <c r="I13" s="34" t="s">
        <v>29</v>
      </c>
      <c r="J13" s="34" t="s">
        <v>30</v>
      </c>
    </row>
    <row r="14" spans="1:10">
      <c r="H14" s="32" t="s">
        <v>25</v>
      </c>
      <c r="I14" s="42">
        <v>13000</v>
      </c>
      <c r="J14" s="43">
        <v>13000</v>
      </c>
    </row>
    <row r="15" spans="1:10">
      <c r="H15" s="32" t="s">
        <v>26</v>
      </c>
      <c r="I15" s="44">
        <v>7.5</v>
      </c>
      <c r="J15" s="45" t="s">
        <v>31</v>
      </c>
    </row>
    <row r="16" spans="1:10" ht="9" customHeight="1" thickBot="1"/>
    <row r="17" spans="1:12" ht="22" customHeight="1">
      <c r="A17" s="6"/>
      <c r="B17" s="6"/>
      <c r="C17" s="58" t="s">
        <v>23</v>
      </c>
      <c r="D17" s="59"/>
      <c r="E17" s="59"/>
      <c r="F17" s="59"/>
      <c r="G17" s="59"/>
      <c r="H17" s="59"/>
      <c r="I17" s="59"/>
      <c r="J17" s="60"/>
    </row>
    <row r="18" spans="1:12" s="2" customFormat="1" ht="18" customHeight="1" thickBot="1">
      <c r="A18" s="36" t="s">
        <v>17</v>
      </c>
      <c r="B18" s="36" t="s">
        <v>19</v>
      </c>
      <c r="C18" s="61"/>
      <c r="D18" s="62"/>
      <c r="E18" s="62"/>
      <c r="F18" s="62"/>
      <c r="G18" s="62"/>
      <c r="H18" s="62"/>
      <c r="I18" s="62"/>
      <c r="J18" s="63"/>
      <c r="L18" s="41"/>
    </row>
    <row r="19" spans="1:12" s="2" customFormat="1" ht="18" customHeight="1">
      <c r="A19" s="37" t="s">
        <v>18</v>
      </c>
      <c r="B19" s="37" t="s">
        <v>20</v>
      </c>
      <c r="C19" s="16" t="s">
        <v>6</v>
      </c>
      <c r="D19" s="17" t="s">
        <v>0</v>
      </c>
      <c r="E19" s="17" t="s">
        <v>1</v>
      </c>
      <c r="F19" s="17" t="s">
        <v>2</v>
      </c>
      <c r="G19" s="17" t="s">
        <v>3</v>
      </c>
      <c r="H19" s="17" t="s">
        <v>4</v>
      </c>
      <c r="I19" s="22" t="s">
        <v>5</v>
      </c>
      <c r="J19" s="31" t="s">
        <v>7</v>
      </c>
      <c r="L19" s="41"/>
    </row>
    <row r="20" spans="1:12" s="2" customFormat="1" ht="35" customHeight="1">
      <c r="A20" s="38">
        <v>0.15</v>
      </c>
      <c r="B20" s="38">
        <v>0.8</v>
      </c>
      <c r="C20" s="9">
        <f>$I$6*B20</f>
        <v>240</v>
      </c>
      <c r="D20" s="7">
        <f t="shared" ref="D20:I20" si="0">($I$6*$A$20)+C20</f>
        <v>285</v>
      </c>
      <c r="E20" s="7">
        <f t="shared" si="0"/>
        <v>330</v>
      </c>
      <c r="F20" s="7">
        <f t="shared" si="0"/>
        <v>375</v>
      </c>
      <c r="G20" s="7">
        <f t="shared" si="0"/>
        <v>420</v>
      </c>
      <c r="H20" s="7">
        <f t="shared" si="0"/>
        <v>465</v>
      </c>
      <c r="I20" s="23">
        <f t="shared" si="0"/>
        <v>510</v>
      </c>
      <c r="J20" s="69">
        <f>AVERAGE(C20:I20)</f>
        <v>375</v>
      </c>
      <c r="K20" s="39">
        <f>J20/I3</f>
        <v>5</v>
      </c>
      <c r="L20" s="41" t="s">
        <v>33</v>
      </c>
    </row>
    <row r="21" spans="1:12" s="2" customFormat="1" ht="35" customHeight="1">
      <c r="A21" s="38">
        <v>0.11</v>
      </c>
      <c r="B21" s="38">
        <v>1</v>
      </c>
      <c r="C21" s="10">
        <f>$I$7*B21</f>
        <v>30</v>
      </c>
      <c r="D21" s="8">
        <f t="shared" ref="D21:I21" si="1">($I$7*$A$21)+C21</f>
        <v>33.299999999999997</v>
      </c>
      <c r="E21" s="8">
        <f t="shared" si="1"/>
        <v>36.599999999999994</v>
      </c>
      <c r="F21" s="8">
        <f t="shared" si="1"/>
        <v>39.899999999999991</v>
      </c>
      <c r="G21" s="8">
        <f t="shared" si="1"/>
        <v>43.199999999999989</v>
      </c>
      <c r="H21" s="8">
        <f t="shared" si="1"/>
        <v>46.499999999999986</v>
      </c>
      <c r="I21" s="24">
        <f t="shared" si="1"/>
        <v>49.799999999999983</v>
      </c>
      <c r="J21" s="70">
        <f>AVERAGE(C21:I21)</f>
        <v>39.899999999999991</v>
      </c>
      <c r="K21" s="39">
        <f>J21/I3</f>
        <v>0.53199999999999992</v>
      </c>
      <c r="L21" s="41" t="s">
        <v>33</v>
      </c>
    </row>
    <row r="22" spans="1:12" s="2" customFormat="1" ht="35" customHeight="1" thickBot="1">
      <c r="A22" s="38">
        <v>0</v>
      </c>
      <c r="B22" s="38">
        <v>1</v>
      </c>
      <c r="C22" s="20">
        <f>$I$8*B22</f>
        <v>175</v>
      </c>
      <c r="D22" s="21">
        <f t="shared" ref="D22:I22" si="2">($I$8*$A$22)+C22</f>
        <v>175</v>
      </c>
      <c r="E22" s="21">
        <f t="shared" si="2"/>
        <v>175</v>
      </c>
      <c r="F22" s="21">
        <f t="shared" si="2"/>
        <v>175</v>
      </c>
      <c r="G22" s="21">
        <f t="shared" si="2"/>
        <v>175</v>
      </c>
      <c r="H22" s="21">
        <f t="shared" si="2"/>
        <v>175</v>
      </c>
      <c r="I22" s="25">
        <f t="shared" si="2"/>
        <v>175</v>
      </c>
      <c r="J22" s="71">
        <f t="shared" ref="J22:J23" si="3">AVERAGE(C22:I22)</f>
        <v>175</v>
      </c>
      <c r="K22" s="39">
        <f>J22/I3</f>
        <v>2.3333333333333335</v>
      </c>
      <c r="L22" s="41" t="s">
        <v>33</v>
      </c>
    </row>
    <row r="23" spans="1:12" s="2" customFormat="1" ht="22" thickBot="1">
      <c r="A23" s="67" t="s">
        <v>13</v>
      </c>
      <c r="B23" s="68"/>
      <c r="C23" s="72">
        <f>(C20*4)+(C21*9)+(C22*4)</f>
        <v>1930</v>
      </c>
      <c r="D23" s="73">
        <f>(D20*4)+(D21*9)+(D22*4)</f>
        <v>2139.6999999999998</v>
      </c>
      <c r="E23" s="73">
        <f t="shared" ref="E23:I23" si="4">(E20*4)+(E21*9)+(E22*4)</f>
        <v>2349.4</v>
      </c>
      <c r="F23" s="73">
        <f t="shared" si="4"/>
        <v>2559.1</v>
      </c>
      <c r="G23" s="73">
        <f t="shared" si="4"/>
        <v>2768.7999999999997</v>
      </c>
      <c r="H23" s="73">
        <f t="shared" si="4"/>
        <v>2978.5</v>
      </c>
      <c r="I23" s="74">
        <f t="shared" si="4"/>
        <v>3188.2</v>
      </c>
      <c r="J23" s="75">
        <f t="shared" si="3"/>
        <v>2559.1</v>
      </c>
      <c r="L23" s="41"/>
    </row>
    <row r="24" spans="1:12" ht="27" customHeight="1">
      <c r="A24" s="66" t="s">
        <v>32</v>
      </c>
      <c r="B24" s="66"/>
      <c r="C24" s="46">
        <f>I3</f>
        <v>75</v>
      </c>
      <c r="D24" s="46">
        <f>$C$24-($K$24/1000)</f>
        <v>74.2</v>
      </c>
      <c r="E24" s="46">
        <f>$D$24+($K$24/1000)</f>
        <v>75</v>
      </c>
      <c r="F24" s="46">
        <f>$E$24+($K$24/1000)</f>
        <v>75.8</v>
      </c>
      <c r="G24" s="46">
        <f>$F$24+($K$24/1000)</f>
        <v>76.599999999999994</v>
      </c>
      <c r="H24" s="46">
        <f>$G$24+($K$24/1000)</f>
        <v>77.399999999999991</v>
      </c>
      <c r="I24" s="46">
        <f>$H$24+($K$24/1000)</f>
        <v>78.199999999999989</v>
      </c>
      <c r="J24" s="47">
        <f>AVERAGE(C24:I24)</f>
        <v>76.028571428571439</v>
      </c>
      <c r="K24" s="48">
        <v>800</v>
      </c>
      <c r="L24" s="41" t="s">
        <v>34</v>
      </c>
    </row>
  </sheetData>
  <sheetProtection algorithmName="SHA-512" hashValue="6cAv1QiiDQpTzQnj0Z5pqPKxIHTzx9nrDtmZeF9unrQENy+NGsi+jZgBZ9wJXT4jrfwlKpeQq7cUxD3baxPlCw==" saltValue="k4r1YqsxSjSR9vMzAWJSBw==" spinCount="100000" sheet="1" objects="1" scenarios="1" selectLockedCells="1"/>
  <mergeCells count="5">
    <mergeCell ref="A1:J1"/>
    <mergeCell ref="C17:J18"/>
    <mergeCell ref="H4:H5"/>
    <mergeCell ref="A24:B24"/>
    <mergeCell ref="A23:B23"/>
  </mergeCells>
  <printOptions horizontalCentered="1"/>
  <pageMargins left="0.25" right="0.25" top="0.75" bottom="0.75" header="0.3" footer="0.3"/>
  <pageSetup paperSize="9" scale="97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Calculadora Peak Week</vt:lpstr>
      <vt:lpstr>'Calculadora Peak Week'!Área_de_impresión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Escuela Culturismo Natural</dc:creator>
  <cp:lastModifiedBy>Escuela Culturismo Natural</cp:lastModifiedBy>
  <cp:lastPrinted>2024-11-17T11:34:14Z</cp:lastPrinted>
  <dcterms:created xsi:type="dcterms:W3CDTF">2021-10-11T12:47:14Z</dcterms:created>
  <dcterms:modified xsi:type="dcterms:W3CDTF">2025-11-11T14:34:44Z</dcterms:modified>
</cp:coreProperties>
</file>